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3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Flow'!$A$1:$G$52</definedName>
    <definedName name="_xlnm.Print_Area" localSheetId="2">'Changes in equity'!$A$1:$M$36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<sst xmlns="http://schemas.openxmlformats.org/spreadsheetml/2006/main" count="184" uniqueCount="129">
  <si>
    <t>(b)</t>
  </si>
  <si>
    <t>AS AT</t>
  </si>
  <si>
    <t>RM'000</t>
  </si>
  <si>
    <t>Current Assets</t>
  </si>
  <si>
    <t>Share Capital</t>
  </si>
  <si>
    <t>Reserves</t>
  </si>
  <si>
    <t>Minority Interests</t>
  </si>
  <si>
    <t>Property, plant and equipment</t>
  </si>
  <si>
    <t>Inventories</t>
  </si>
  <si>
    <t>Revenue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</si>
  <si>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</si>
  <si>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</si>
  <si>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</si>
  <si>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</si>
  <si>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</si>
  <si>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</si>
  <si>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</si>
  <si>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</si>
  <si>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</si>
  <si>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</si>
  <si>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</si>
  <si>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</si>
  <si>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</si>
  <si>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</si>
  <si>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</si>
  <si>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</si>
  <si>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</si>
  <si>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</si>
  <si>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</si>
  <si>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</si>
  <si>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</si>
  <si>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</si>
  <si>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</si>
  <si>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</si>
  <si>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</si>
  <si>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</si>
  <si>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</si>
  <si>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</si>
  <si>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</si>
  <si>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</si>
  <si>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</si>
  <si>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</si>
  <si>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</si>
  <si>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</si>
  <si>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</si>
  <si>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</si>
  <si>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</si>
  <si>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</si>
  <si>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Retirement gratuity paid</t>
  </si>
  <si>
    <t xml:space="preserve">(The Condensed Consolidated Cash Flow Statement should be read in conjunction with </t>
  </si>
  <si>
    <t>(The Condensed Consolidated Balance Sheets should be read in conjunction with the Annual</t>
  </si>
  <si>
    <t>Equity</t>
  </si>
  <si>
    <t>Shareholders'</t>
  </si>
  <si>
    <t>Earnings per share</t>
  </si>
  <si>
    <t>Cash flows used in financing activities:</t>
  </si>
  <si>
    <t>Net cash used in financing activities</t>
  </si>
  <si>
    <t>Deferred Tax Assets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</si>
  <si>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</si>
  <si>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</si>
  <si>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</si>
  <si>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N/A</t>
  </si>
  <si>
    <t>Adjustments:-</t>
  </si>
  <si>
    <t>Dividends received</t>
  </si>
  <si>
    <t>Net tangible assets per ordinary share of 50 sen each (RM)</t>
  </si>
  <si>
    <t>Attributable to:-</t>
  </si>
  <si>
    <t>- Equity holders of the parent</t>
  </si>
  <si>
    <t>- Minority Interest</t>
  </si>
  <si>
    <t>Minority</t>
  </si>
  <si>
    <t>Interest</t>
  </si>
  <si>
    <t>Attributable to equity holders of the parent</t>
  </si>
  <si>
    <t xml:space="preserve">Net assets per ordinary share of 50 sen each </t>
  </si>
  <si>
    <t>Non-current Assets</t>
  </si>
  <si>
    <t>TOTAL ASSETS</t>
  </si>
  <si>
    <t>EQUITY AND LIABILITIES</t>
  </si>
  <si>
    <t>Equity attributable to equity holders of the parent</t>
  </si>
  <si>
    <t>Reserves attributable to capital</t>
  </si>
  <si>
    <t>Retained profits</t>
  </si>
  <si>
    <t>Total equity</t>
  </si>
  <si>
    <t>Non-current liabilities</t>
  </si>
  <si>
    <t>Long term bank borrowings</t>
  </si>
  <si>
    <t xml:space="preserve">Deferred tax </t>
  </si>
  <si>
    <t>Total non-current liabilities</t>
  </si>
  <si>
    <t>Current liabilities</t>
  </si>
  <si>
    <t>Current portion of long-term loans</t>
  </si>
  <si>
    <t>Current tax payable</t>
  </si>
  <si>
    <t>Total current liabilities</t>
  </si>
  <si>
    <t>TOTAL LIABILITIES</t>
  </si>
  <si>
    <t>TOTAL EQUITY AND LIABILITIES</t>
  </si>
  <si>
    <t xml:space="preserve">(The Condensed Consolidated Income Statements should be read in conjunction with the Annual Financial Statement for </t>
  </si>
  <si>
    <t>Provisions</t>
  </si>
  <si>
    <t>(The Condensed Consolidated Statements of Changes in Equity should be read in conjunction with the Annual Financial Statement</t>
  </si>
  <si>
    <t>Identifiable Intangible Assets</t>
  </si>
  <si>
    <t>Profit for the period</t>
  </si>
  <si>
    <t>Operating expenses</t>
  </si>
  <si>
    <t>Net profit for the period</t>
  </si>
  <si>
    <t>Dividend</t>
  </si>
  <si>
    <t>Other investments</t>
  </si>
  <si>
    <t>Cash from operating activities</t>
  </si>
  <si>
    <t>Net cash from operating activities</t>
  </si>
  <si>
    <t xml:space="preserve"> attributable to ordinary equity holders of the parent (RM)</t>
  </si>
  <si>
    <t>Note:</t>
  </si>
  <si>
    <t>Cash and cash equivalents at end of financial period</t>
  </si>
  <si>
    <t>Issue of shares</t>
  </si>
  <si>
    <t>The comparative figures are not available due to the change in financial year end from 31st January 2007 to 30th June 2007.</t>
  </si>
  <si>
    <t>The comparative figures are not available due to the change in financial year end  from 31st January 2007 to 30th June 2007.</t>
  </si>
  <si>
    <t xml:space="preserve">The comparative figures are not available due to the change in financial year end from 31st January 2007 </t>
  </si>
  <si>
    <t>to 30th June 2007.</t>
  </si>
  <si>
    <t>3 months period ended</t>
  </si>
  <si>
    <t>Non-current asset classified as held for sale</t>
  </si>
  <si>
    <t>Cash and cash equivalents at beginning of financial period</t>
  </si>
  <si>
    <t>the period ended 30th June 2007)</t>
  </si>
  <si>
    <t>Balance as of 1 July 2007</t>
  </si>
  <si>
    <t>Financial Statement for the period ended 30th June 2007)</t>
  </si>
  <si>
    <t xml:space="preserve"> for the period ended 30th June 2007)</t>
  </si>
  <si>
    <t>the Annual Financial Statement for the period ended 30th June 2007)</t>
  </si>
  <si>
    <t>Current tax assets</t>
  </si>
  <si>
    <t>Prepaid lease payments (leasehold land)</t>
  </si>
  <si>
    <t>For the financial quarter ended 31 December 2007</t>
  </si>
  <si>
    <t xml:space="preserve">6 months cummulative </t>
  </si>
  <si>
    <t>Condensed Consolidated Balance Sheet as at 31 December 2007</t>
  </si>
  <si>
    <t>6 months ended 31 December 2007:</t>
  </si>
  <si>
    <t>Balance as of 31 December 2007</t>
  </si>
  <si>
    <t>6 months ended 31 December 2006:</t>
  </si>
  <si>
    <t>Balance as of 31 December 2006</t>
  </si>
  <si>
    <t>6 months period ended</t>
  </si>
  <si>
    <t>Share of loss of associate</t>
  </si>
  <si>
    <t>Net cash from investing activities</t>
  </si>
  <si>
    <t>Cash flows from investing activities:</t>
  </si>
  <si>
    <t>Net increase in cash and cash equivalents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</si>
</sst>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/mmm/yy"/>
    <numFmt numFmtId="171" formatCode="0.00_);\(0.00\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0" xfId="15" applyNumberFormat="1" applyFont="1" applyAlignment="1" quotePrefix="1">
      <alignment horizontal="center"/>
    </xf>
    <xf numFmtId="165" fontId="1" fillId="0" borderId="0" xfId="0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171" fontId="1" fillId="0" borderId="0" xfId="15" applyNumberFormat="1" applyFont="1" applyAlignment="1">
      <alignment horizontal="right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/>
    </xf>
    <xf numFmtId="165" fontId="2" fillId="0" borderId="5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0" xfId="15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2" xfId="15" applyNumberFormat="1" applyFont="1" applyBorder="1" applyAlignment="1">
      <alignment horizontal="right"/>
    </xf>
    <xf numFmtId="165" fontId="1" fillId="0" borderId="5" xfId="15" applyNumberFormat="1" applyFont="1" applyBorder="1" applyAlignment="1">
      <alignment horizontal="right"/>
    </xf>
    <xf numFmtId="0" fontId="1" fillId="0" borderId="0" xfId="15" applyNumberFormat="1" applyFont="1" applyAlignment="1">
      <alignment horizontal="left"/>
    </xf>
    <xf numFmtId="0" fontId="10" fillId="0" borderId="0" xfId="15" applyNumberFormat="1" applyFont="1" applyAlignment="1">
      <alignment horizontal="left"/>
    </xf>
    <xf numFmtId="0" fontId="1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0" fontId="5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1" fillId="0" borderId="0" xfId="15" applyNumberFormat="1" applyFont="1" applyAlignment="1">
      <alignment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165" fontId="1" fillId="0" borderId="1" xfId="15" applyNumberFormat="1" applyFont="1" applyBorder="1" applyAlignment="1">
      <alignment horizontal="right"/>
    </xf>
    <xf numFmtId="165" fontId="1" fillId="0" borderId="2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center"/>
    </xf>
    <xf numFmtId="169" fontId="1" fillId="0" borderId="0" xfId="15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5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 horizontal="right"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/>
    </xf>
    <xf numFmtId="43" fontId="1" fillId="0" borderId="5" xfId="15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horizontal="right"/>
    </xf>
    <xf numFmtId="165" fontId="1" fillId="0" borderId="1" xfId="15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5</xdr:col>
      <xdr:colOff>76200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942975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2038350</xdr:colOff>
      <xdr:row>1</xdr:row>
      <xdr:rowOff>133350</xdr:rowOff>
    </xdr:from>
    <xdr:to>
      <xdr:col>3</xdr:col>
      <xdr:colOff>2647950</xdr:colOff>
      <xdr:row>1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2619375" y="495300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76200</xdr:rowOff>
    </xdr:from>
    <xdr:to>
      <xdr:col>4</xdr:col>
      <xdr:colOff>1038225</xdr:colOff>
      <xdr:row>1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3952875" y="438150"/>
          <a:ext cx="600075" cy="2190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2</xdr:col>
      <xdr:colOff>28575</xdr:colOff>
      <xdr:row>6</xdr:row>
      <xdr:rowOff>104775</xdr:rowOff>
    </xdr:from>
    <xdr:to>
      <xdr:col>2</xdr:col>
      <xdr:colOff>28575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7336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4</xdr:col>
      <xdr:colOff>28575</xdr:colOff>
      <xdr:row>6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2705100" y="1619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104775</xdr:rowOff>
    </xdr:from>
    <xdr:to>
      <xdr:col>9</xdr:col>
      <xdr:colOff>9525</xdr:colOff>
      <xdr:row>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429375" y="1628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1"/>
  <sheetViews>
    <sheetView zoomScale="128" zoomScaleNormal="128" workbookViewId="0" topLeftCell="A40">
      <selection activeCell="D42" sqref="D42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42.75" customHeight="1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15" customHeight="1">
      <c r="A3" s="20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4" ht="15">
      <c r="A4" s="2" t="s">
        <v>117</v>
      </c>
    </row>
    <row r="5" ht="14.25">
      <c r="A5" s="18" t="s">
        <v>11</v>
      </c>
    </row>
    <row r="6" ht="15">
      <c r="A6" s="2"/>
    </row>
    <row r="7" ht="15">
      <c r="A7" s="2"/>
    </row>
    <row r="8" spans="1:10" ht="15">
      <c r="A8" s="2"/>
      <c r="D8" s="89" t="s">
        <v>107</v>
      </c>
      <c r="E8" s="89"/>
      <c r="F8" s="89"/>
      <c r="H8" s="90" t="s">
        <v>118</v>
      </c>
      <c r="I8" s="90"/>
      <c r="J8" s="90"/>
    </row>
    <row r="9" spans="4:10" ht="15">
      <c r="D9" s="4">
        <v>39447</v>
      </c>
      <c r="E9" s="4"/>
      <c r="F9" s="4">
        <v>39082</v>
      </c>
      <c r="H9" s="4">
        <f>+D9</f>
        <v>39447</v>
      </c>
      <c r="I9" s="4"/>
      <c r="J9" s="4">
        <f>+F9</f>
        <v>39082</v>
      </c>
    </row>
    <row r="10" spans="4:10" ht="15">
      <c r="D10" s="4"/>
      <c r="E10" s="4"/>
      <c r="F10" s="39"/>
      <c r="H10" s="4"/>
      <c r="I10" s="4"/>
      <c r="J10" s="39"/>
    </row>
    <row r="11" spans="4:10" ht="15">
      <c r="D11" s="9" t="s">
        <v>2</v>
      </c>
      <c r="E11" s="4"/>
      <c r="F11" s="4" t="s">
        <v>2</v>
      </c>
      <c r="H11" s="4" t="s">
        <v>2</v>
      </c>
      <c r="I11" s="4"/>
      <c r="J11" s="4" t="s">
        <v>2</v>
      </c>
    </row>
    <row r="12" spans="4:10" ht="15">
      <c r="D12" s="9"/>
      <c r="E12" s="4"/>
      <c r="F12" s="4"/>
      <c r="H12" s="4"/>
      <c r="I12" s="4"/>
      <c r="J12" s="4"/>
    </row>
    <row r="13" spans="4:10" ht="15">
      <c r="D13" s="9"/>
      <c r="E13" s="4"/>
      <c r="F13" s="4"/>
      <c r="H13" s="4"/>
      <c r="I13" s="4"/>
      <c r="J13" s="4"/>
    </row>
    <row r="15" spans="1:10" ht="15">
      <c r="A15" s="2" t="s">
        <v>9</v>
      </c>
      <c r="D15" s="22">
        <v>38165</v>
      </c>
      <c r="E15" s="47"/>
      <c r="F15" s="58" t="s">
        <v>60</v>
      </c>
      <c r="G15" s="47"/>
      <c r="H15" s="22">
        <v>82588</v>
      </c>
      <c r="I15" s="47"/>
      <c r="J15" s="58" t="s">
        <v>60</v>
      </c>
    </row>
    <row r="16" spans="6:10" ht="14.25">
      <c r="F16" s="11"/>
      <c r="H16" s="5"/>
      <c r="J16" s="5"/>
    </row>
    <row r="17" spans="1:10" ht="14.25">
      <c r="A17" s="1" t="s">
        <v>93</v>
      </c>
      <c r="D17" s="22">
        <v>-32532</v>
      </c>
      <c r="F17" s="58" t="s">
        <v>60</v>
      </c>
      <c r="H17" s="5">
        <v>-69050</v>
      </c>
      <c r="J17" s="58" t="s">
        <v>60</v>
      </c>
    </row>
    <row r="18" spans="1:10" ht="14.25">
      <c r="A18" s="1" t="s">
        <v>14</v>
      </c>
      <c r="D18" s="22">
        <v>-41</v>
      </c>
      <c r="F18" s="58" t="s">
        <v>60</v>
      </c>
      <c r="H18" s="5">
        <v>-78</v>
      </c>
      <c r="J18" s="58" t="s">
        <v>60</v>
      </c>
    </row>
    <row r="19" spans="1:10" ht="14.25">
      <c r="A19" s="1" t="s">
        <v>15</v>
      </c>
      <c r="D19" s="54">
        <v>268</v>
      </c>
      <c r="E19" s="50"/>
      <c r="F19" s="83" t="s">
        <v>60</v>
      </c>
      <c r="G19" s="50"/>
      <c r="H19" s="51">
        <v>499</v>
      </c>
      <c r="J19" s="58" t="s">
        <v>60</v>
      </c>
    </row>
    <row r="20" spans="1:10" ht="14.25">
      <c r="A20" s="1" t="s">
        <v>125</v>
      </c>
      <c r="D20" s="54">
        <v>-9</v>
      </c>
      <c r="E20" s="50"/>
      <c r="F20" s="83" t="s">
        <v>60</v>
      </c>
      <c r="G20" s="50"/>
      <c r="H20" s="51">
        <v>-12</v>
      </c>
      <c r="J20" s="58" t="s">
        <v>60</v>
      </c>
    </row>
    <row r="21" spans="4:10" ht="14.25">
      <c r="D21" s="41"/>
      <c r="E21" s="50"/>
      <c r="F21" s="84"/>
      <c r="G21" s="50"/>
      <c r="H21" s="41"/>
      <c r="J21" s="6"/>
    </row>
    <row r="22" spans="1:10" ht="15">
      <c r="A22" s="2" t="s">
        <v>16</v>
      </c>
      <c r="D22" s="72">
        <f>SUM(D15:D21)</f>
        <v>5851</v>
      </c>
      <c r="E22" s="50"/>
      <c r="F22" s="83" t="s">
        <v>60</v>
      </c>
      <c r="G22" s="50"/>
      <c r="H22" s="72">
        <f>SUM(H15:H21)</f>
        <v>13947</v>
      </c>
      <c r="J22" s="58" t="s">
        <v>60</v>
      </c>
    </row>
    <row r="23" spans="1:10" ht="14.25">
      <c r="A23" s="1" t="s">
        <v>17</v>
      </c>
      <c r="D23" s="54">
        <v>-1059</v>
      </c>
      <c r="E23" s="50"/>
      <c r="F23" s="83" t="s">
        <v>60</v>
      </c>
      <c r="G23" s="50"/>
      <c r="H23" s="51">
        <v>-2421</v>
      </c>
      <c r="J23" s="58" t="s">
        <v>60</v>
      </c>
    </row>
    <row r="24" spans="4:10" ht="14.25">
      <c r="D24" s="41"/>
      <c r="F24" s="21"/>
      <c r="H24" s="41"/>
      <c r="J24" s="6"/>
    </row>
    <row r="25" spans="1:10" ht="15.75" thickBot="1">
      <c r="A25" s="2" t="s">
        <v>92</v>
      </c>
      <c r="D25" s="71">
        <f>SUM(D22:D24)</f>
        <v>4792</v>
      </c>
      <c r="F25" s="59" t="s">
        <v>60</v>
      </c>
      <c r="H25" s="71">
        <f>SUM(H22:H24)</f>
        <v>11526</v>
      </c>
      <c r="J25" s="59" t="s">
        <v>60</v>
      </c>
    </row>
    <row r="26" spans="1:10" ht="15.75" thickTop="1">
      <c r="A26" s="2"/>
      <c r="D26" s="76"/>
      <c r="F26" s="42"/>
      <c r="H26" s="42"/>
      <c r="J26" s="42"/>
    </row>
    <row r="27" spans="4:10" ht="14.25">
      <c r="D27" s="51"/>
      <c r="F27" s="11"/>
      <c r="H27" s="5"/>
      <c r="J27" s="5"/>
    </row>
    <row r="28" spans="1:10" ht="15">
      <c r="A28" s="2" t="s">
        <v>64</v>
      </c>
      <c r="D28" s="51"/>
      <c r="F28" s="11"/>
      <c r="H28" s="5"/>
      <c r="J28" s="5"/>
    </row>
    <row r="29" spans="1:10" ht="14.25">
      <c r="A29" s="15" t="s">
        <v>65</v>
      </c>
      <c r="D29" s="72">
        <f>D32-D30</f>
        <v>4565</v>
      </c>
      <c r="F29" s="58" t="s">
        <v>60</v>
      </c>
      <c r="H29" s="72">
        <f>H32-H30</f>
        <v>10914</v>
      </c>
      <c r="J29" s="58" t="s">
        <v>60</v>
      </c>
    </row>
    <row r="30" spans="1:10" ht="14.25">
      <c r="A30" s="15" t="s">
        <v>66</v>
      </c>
      <c r="D30" s="72">
        <v>227</v>
      </c>
      <c r="F30" s="58" t="s">
        <v>60</v>
      </c>
      <c r="H30" s="72">
        <v>612</v>
      </c>
      <c r="J30" s="58" t="s">
        <v>60</v>
      </c>
    </row>
    <row r="31" spans="1:10" ht="14.25">
      <c r="A31" s="15"/>
      <c r="D31" s="72"/>
      <c r="F31" s="11"/>
      <c r="H31" s="72"/>
      <c r="J31" s="11"/>
    </row>
    <row r="32" spans="1:10" ht="15" thickBot="1">
      <c r="A32" s="15"/>
      <c r="D32" s="71">
        <f>D25</f>
        <v>4792</v>
      </c>
      <c r="F32" s="59" t="str">
        <f>F25</f>
        <v>N/A</v>
      </c>
      <c r="H32" s="71">
        <f>H25</f>
        <v>11526</v>
      </c>
      <c r="J32" s="59" t="str">
        <f>J25</f>
        <v>N/A</v>
      </c>
    </row>
    <row r="33" spans="4:10" ht="15" thickTop="1">
      <c r="D33" s="51"/>
      <c r="F33" s="11"/>
      <c r="H33" s="51"/>
      <c r="J33" s="5"/>
    </row>
    <row r="34" spans="4:10" ht="14.25">
      <c r="D34" s="51"/>
      <c r="F34" s="11"/>
      <c r="H34" s="51"/>
      <c r="J34" s="5"/>
    </row>
    <row r="35" spans="1:10" ht="15">
      <c r="A35" s="2" t="s">
        <v>53</v>
      </c>
      <c r="D35" s="51"/>
      <c r="F35" s="17"/>
      <c r="H35" s="73"/>
      <c r="J35" s="5"/>
    </row>
    <row r="36" spans="4:10" ht="14.25">
      <c r="D36" s="51"/>
      <c r="F36" s="17"/>
      <c r="H36" s="73"/>
      <c r="J36" s="5"/>
    </row>
    <row r="37" spans="1:10" ht="15">
      <c r="A37" s="15" t="s">
        <v>58</v>
      </c>
      <c r="B37" s="2" t="s">
        <v>10</v>
      </c>
      <c r="D37" s="51"/>
      <c r="F37" s="17"/>
      <c r="H37" s="73"/>
      <c r="J37" s="5"/>
    </row>
    <row r="38" spans="2:10" ht="14.25">
      <c r="B38" s="1" t="s">
        <v>36</v>
      </c>
      <c r="D38" s="77">
        <v>3.5</v>
      </c>
      <c r="E38" s="25"/>
      <c r="F38" s="58" t="s">
        <v>60</v>
      </c>
      <c r="G38" s="25"/>
      <c r="H38" s="74">
        <v>8.3</v>
      </c>
      <c r="I38" s="25"/>
      <c r="J38" s="58" t="s">
        <v>60</v>
      </c>
    </row>
    <row r="39" spans="4:10" ht="14.25">
      <c r="D39" s="78"/>
      <c r="E39" s="27"/>
      <c r="F39" s="26"/>
      <c r="G39" s="27"/>
      <c r="H39" s="74"/>
      <c r="I39" s="27"/>
      <c r="J39" s="26"/>
    </row>
    <row r="40" spans="1:10" ht="14.25">
      <c r="A40" s="15"/>
      <c r="C40" s="16"/>
      <c r="D40" s="79"/>
      <c r="E40" s="27"/>
      <c r="F40" s="28"/>
      <c r="G40" s="27"/>
      <c r="H40" s="74"/>
      <c r="I40" s="27"/>
      <c r="J40" s="28"/>
    </row>
    <row r="41" spans="1:10" ht="15">
      <c r="A41" s="1" t="s">
        <v>0</v>
      </c>
      <c r="B41" s="2" t="s">
        <v>59</v>
      </c>
      <c r="D41" s="79"/>
      <c r="E41" s="27"/>
      <c r="F41" s="29"/>
      <c r="G41" s="27"/>
      <c r="H41" s="75"/>
      <c r="I41" s="27"/>
      <c r="J41" s="28"/>
    </row>
    <row r="42" spans="2:10" ht="14.25">
      <c r="B42" s="1" t="s">
        <v>37</v>
      </c>
      <c r="D42" s="77">
        <v>3.4</v>
      </c>
      <c r="E42" s="25"/>
      <c r="F42" s="40" t="s">
        <v>60</v>
      </c>
      <c r="G42" s="25"/>
      <c r="H42" s="74">
        <v>8.3</v>
      </c>
      <c r="I42" s="25"/>
      <c r="J42" s="30" t="s">
        <v>60</v>
      </c>
    </row>
    <row r="43" spans="6:10" ht="14.25">
      <c r="F43" s="12"/>
      <c r="J43" s="5"/>
    </row>
    <row r="44" spans="2:10" ht="14.25">
      <c r="B44" s="15"/>
      <c r="C44" s="16"/>
      <c r="F44" s="12"/>
      <c r="J44" s="5"/>
    </row>
    <row r="45" spans="2:10" ht="14.25">
      <c r="B45" s="15"/>
      <c r="C45" s="16"/>
      <c r="F45" s="12"/>
      <c r="J45" s="5"/>
    </row>
    <row r="46" spans="2:10" ht="14.25">
      <c r="B46" s="15"/>
      <c r="C46" s="16"/>
      <c r="F46" s="12"/>
      <c r="J46" s="5"/>
    </row>
    <row r="47" spans="1:10" ht="14.25">
      <c r="A47" s="62" t="s">
        <v>100</v>
      </c>
      <c r="B47" s="15"/>
      <c r="C47" s="16"/>
      <c r="F47" s="12"/>
      <c r="J47" s="5"/>
    </row>
    <row r="48" spans="1:10" ht="14.25">
      <c r="A48" s="61" t="s">
        <v>103</v>
      </c>
      <c r="B48" s="15"/>
      <c r="C48" s="16"/>
      <c r="F48" s="12"/>
      <c r="J48" s="5"/>
    </row>
    <row r="49" spans="2:10" ht="14.25">
      <c r="B49" s="15"/>
      <c r="C49" s="16"/>
      <c r="F49" s="12"/>
      <c r="J49" s="5"/>
    </row>
    <row r="50" spans="2:10" ht="14.25">
      <c r="B50" s="15"/>
      <c r="C50" s="16"/>
      <c r="F50" s="12"/>
      <c r="J50" s="5"/>
    </row>
    <row r="51" spans="2:10" ht="14.25">
      <c r="B51" s="15"/>
      <c r="C51" s="16"/>
      <c r="F51" s="12"/>
      <c r="J51" s="5"/>
    </row>
    <row r="52" spans="2:10" ht="14.25">
      <c r="B52" s="15"/>
      <c r="C52" s="16"/>
      <c r="F52" s="12"/>
      <c r="J52" s="5"/>
    </row>
    <row r="53" spans="6:10" ht="14.25">
      <c r="F53" s="12"/>
      <c r="J53" s="5"/>
    </row>
    <row r="54" spans="1:10" ht="14.25">
      <c r="A54" s="85" t="s">
        <v>88</v>
      </c>
      <c r="B54" s="86"/>
      <c r="C54" s="86"/>
      <c r="D54" s="86"/>
      <c r="E54" s="86"/>
      <c r="F54" s="86"/>
      <c r="G54" s="86"/>
      <c r="H54" s="86"/>
      <c r="I54" s="86"/>
      <c r="J54" s="86"/>
    </row>
    <row r="55" spans="1:10" ht="14.25">
      <c r="A55" s="16" t="s">
        <v>110</v>
      </c>
      <c r="B55" s="16"/>
      <c r="C55" s="16"/>
      <c r="D55" s="34"/>
      <c r="E55" s="16"/>
      <c r="F55" s="35"/>
      <c r="G55" s="16"/>
      <c r="H55" s="16"/>
      <c r="I55" s="16"/>
      <c r="J55" s="34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spans="6:10" ht="14.25">
      <c r="F471" s="12"/>
      <c r="J471" s="5"/>
    </row>
    <row r="472" spans="6:10" ht="14.25">
      <c r="F472" s="12"/>
      <c r="J472" s="5"/>
    </row>
    <row r="473" spans="6:10" ht="14.25">
      <c r="F473" s="12"/>
      <c r="J473" s="5"/>
    </row>
    <row r="474" spans="6:10" ht="14.25">
      <c r="F474" s="12"/>
      <c r="J474" s="5"/>
    </row>
    <row r="475" spans="6:10" ht="14.25">
      <c r="F475" s="12"/>
      <c r="J475" s="5"/>
    </row>
    <row r="476" spans="6:10" ht="14.25">
      <c r="F476" s="12"/>
      <c r="J476" s="5"/>
    </row>
    <row r="477" spans="6:10" ht="14.25">
      <c r="F477" s="12"/>
      <c r="J477" s="5"/>
    </row>
    <row r="478" spans="6:10" ht="14.25">
      <c r="F478" s="12"/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  <row r="1384" ht="14.25">
      <c r="J1384" s="5"/>
    </row>
    <row r="1385" ht="14.25">
      <c r="J1385" s="5"/>
    </row>
    <row r="1386" ht="14.25">
      <c r="J1386" s="5"/>
    </row>
    <row r="1387" ht="14.25">
      <c r="J1387" s="5"/>
    </row>
    <row r="1388" ht="14.25">
      <c r="J1388" s="5"/>
    </row>
    <row r="1389" ht="14.25">
      <c r="J1389" s="5"/>
    </row>
    <row r="1390" ht="14.25">
      <c r="J1390" s="5"/>
    </row>
    <row r="1391" ht="14.25">
      <c r="J1391" s="5"/>
    </row>
  </sheetData>
  <mergeCells count="5">
    <mergeCell ref="A54:J54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43"/>
  <sheetViews>
    <sheetView zoomScale="128" zoomScaleNormal="128" workbookViewId="0" topLeftCell="A58">
      <selection activeCell="F21" sqref="F21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5.57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9" width="1.8515625" style="1" customWidth="1"/>
    <col min="10" max="16384" width="9.140625" style="1" customWidth="1"/>
  </cols>
  <sheetData>
    <row r="1" spans="2:8" ht="28.5" customHeight="1">
      <c r="B1" s="91" t="s">
        <v>12</v>
      </c>
      <c r="C1" s="87"/>
      <c r="D1" s="87"/>
      <c r="E1" s="87"/>
      <c r="F1" s="87"/>
      <c r="G1" s="87"/>
      <c r="H1" s="87"/>
    </row>
    <row r="2" spans="2:8" ht="33" customHeight="1">
      <c r="B2" s="88"/>
      <c r="C2" s="88"/>
      <c r="D2" s="88"/>
      <c r="E2" s="88"/>
      <c r="F2" s="88"/>
      <c r="G2" s="88"/>
      <c r="H2" s="88"/>
    </row>
    <row r="3" spans="2:8" ht="15" customHeight="1">
      <c r="B3" s="20" t="s">
        <v>119</v>
      </c>
      <c r="C3" s="19"/>
      <c r="D3" s="19"/>
      <c r="E3" s="19"/>
      <c r="F3" s="19"/>
      <c r="G3" s="19"/>
      <c r="H3" s="19"/>
    </row>
    <row r="4" ht="14.25">
      <c r="B4" s="18" t="s">
        <v>11</v>
      </c>
    </row>
    <row r="5" spans="6:8" ht="15">
      <c r="F5" s="3" t="s">
        <v>1</v>
      </c>
      <c r="H5" s="3" t="s">
        <v>1</v>
      </c>
    </row>
    <row r="6" spans="6:8" ht="15">
      <c r="F6" s="4">
        <v>39447</v>
      </c>
      <c r="H6" s="4">
        <v>39263</v>
      </c>
    </row>
    <row r="7" spans="6:10" ht="15">
      <c r="F7" s="4"/>
      <c r="H7" s="39"/>
      <c r="J7" s="19"/>
    </row>
    <row r="8" spans="6:8" ht="15">
      <c r="F8" s="3" t="s">
        <v>2</v>
      </c>
      <c r="H8" s="3" t="s">
        <v>2</v>
      </c>
    </row>
    <row r="9" spans="2:8" ht="15">
      <c r="B9" s="20" t="s">
        <v>35</v>
      </c>
      <c r="F9" s="5"/>
      <c r="G9" s="5"/>
      <c r="H9" s="5"/>
    </row>
    <row r="10" spans="2:8" ht="15">
      <c r="B10" s="20" t="s">
        <v>71</v>
      </c>
      <c r="F10" s="5"/>
      <c r="G10" s="5"/>
      <c r="H10" s="5"/>
    </row>
    <row r="11" spans="3:8" ht="14.25">
      <c r="C11" s="1" t="s">
        <v>7</v>
      </c>
      <c r="F11" s="5">
        <v>64276</v>
      </c>
      <c r="G11" s="5"/>
      <c r="H11" s="5">
        <v>65495</v>
      </c>
    </row>
    <row r="12" spans="3:8" ht="14.25">
      <c r="C12" s="1" t="s">
        <v>116</v>
      </c>
      <c r="F12" s="5">
        <v>8384</v>
      </c>
      <c r="G12" s="5"/>
      <c r="H12" s="5">
        <v>8416</v>
      </c>
    </row>
    <row r="13" spans="3:8" ht="14.25">
      <c r="C13" s="1" t="s">
        <v>57</v>
      </c>
      <c r="F13" s="5">
        <v>5437</v>
      </c>
      <c r="G13" s="5"/>
      <c r="H13" s="5">
        <v>5448</v>
      </c>
    </row>
    <row r="14" spans="3:8" ht="14.25">
      <c r="C14" s="50" t="s">
        <v>96</v>
      </c>
      <c r="D14" s="50"/>
      <c r="E14" s="50"/>
      <c r="F14" s="51">
        <v>15195</v>
      </c>
      <c r="G14" s="51"/>
      <c r="H14" s="51">
        <v>18574</v>
      </c>
    </row>
    <row r="15" spans="3:10" ht="14.25">
      <c r="C15" s="50" t="s">
        <v>91</v>
      </c>
      <c r="D15" s="50"/>
      <c r="E15" s="50"/>
      <c r="F15" s="51">
        <v>2129</v>
      </c>
      <c r="G15" s="51"/>
      <c r="H15" s="51">
        <v>2129</v>
      </c>
      <c r="J15" s="46"/>
    </row>
    <row r="16" spans="3:8" ht="14.25">
      <c r="C16" s="1" t="s">
        <v>56</v>
      </c>
      <c r="F16" s="51">
        <v>1021</v>
      </c>
      <c r="G16" s="5"/>
      <c r="H16" s="51">
        <v>1018</v>
      </c>
    </row>
    <row r="17" spans="2:8" ht="14.25">
      <c r="B17" s="1"/>
      <c r="F17" s="5"/>
      <c r="G17" s="5"/>
      <c r="H17" s="5"/>
    </row>
    <row r="18" spans="2:8" ht="15">
      <c r="B18" s="2" t="s">
        <v>3</v>
      </c>
      <c r="F18" s="5"/>
      <c r="G18" s="5"/>
      <c r="H18" s="5"/>
    </row>
    <row r="19" spans="2:8" ht="14.25">
      <c r="B19" s="15"/>
      <c r="C19" s="1" t="s">
        <v>8</v>
      </c>
      <c r="F19" s="5">
        <v>29253</v>
      </c>
      <c r="G19" s="5"/>
      <c r="H19" s="5">
        <v>19809</v>
      </c>
    </row>
    <row r="20" spans="2:8" ht="14.25">
      <c r="B20" s="15"/>
      <c r="C20" s="1" t="s">
        <v>29</v>
      </c>
      <c r="F20" s="5">
        <v>37396</v>
      </c>
      <c r="G20" s="5"/>
      <c r="H20" s="5">
        <v>37940</v>
      </c>
    </row>
    <row r="21" spans="2:8" ht="14.25">
      <c r="B21" s="15"/>
      <c r="C21" s="1" t="s">
        <v>115</v>
      </c>
      <c r="F21" s="22">
        <v>7</v>
      </c>
      <c r="G21" s="5"/>
      <c r="H21" s="22">
        <v>217</v>
      </c>
    </row>
    <row r="22" spans="2:8" ht="14.25">
      <c r="B22" s="15"/>
      <c r="C22" s="1" t="s">
        <v>44</v>
      </c>
      <c r="F22" s="6">
        <v>48991</v>
      </c>
      <c r="G22" s="5"/>
      <c r="H22" s="6">
        <v>40449</v>
      </c>
    </row>
    <row r="23" spans="2:8" ht="14.25">
      <c r="B23" s="1"/>
      <c r="F23" s="38">
        <f>SUM(F19:F22)</f>
        <v>115647</v>
      </c>
      <c r="G23" s="5"/>
      <c r="H23" s="38">
        <f>SUM(H19:H22)</f>
        <v>98415</v>
      </c>
    </row>
    <row r="24" spans="2:8" ht="14.25">
      <c r="B24" s="1"/>
      <c r="C24" s="1" t="s">
        <v>108</v>
      </c>
      <c r="F24" s="22">
        <v>0</v>
      </c>
      <c r="G24" s="5"/>
      <c r="H24" s="22">
        <v>1556</v>
      </c>
    </row>
    <row r="25" spans="2:8" ht="14.25">
      <c r="B25" s="1"/>
      <c r="F25" s="8">
        <f>SUM(F23:F24)</f>
        <v>115647</v>
      </c>
      <c r="G25" s="5"/>
      <c r="H25" s="8">
        <f>SUM(H23:H24)</f>
        <v>99971</v>
      </c>
    </row>
    <row r="26" spans="2:8" ht="15">
      <c r="B26" s="1"/>
      <c r="F26" s="53"/>
      <c r="G26" s="5"/>
      <c r="H26" s="53"/>
    </row>
    <row r="27" spans="2:8" ht="15.75" thickBot="1">
      <c r="B27" s="2" t="s">
        <v>72</v>
      </c>
      <c r="F27" s="49">
        <f>F11+F13+F14+F15+F16+F25+F12</f>
        <v>212089</v>
      </c>
      <c r="G27" s="23"/>
      <c r="H27" s="49">
        <f>H11+H13+H14+H15+H16+H25+H12</f>
        <v>201051</v>
      </c>
    </row>
    <row r="28" spans="2:8" ht="15" thickTop="1">
      <c r="B28" s="1"/>
      <c r="F28" s="5"/>
      <c r="G28" s="5"/>
      <c r="H28" s="5"/>
    </row>
    <row r="29" spans="2:8" ht="15">
      <c r="B29" s="2" t="s">
        <v>73</v>
      </c>
      <c r="F29" s="5"/>
      <c r="G29" s="5"/>
      <c r="H29" s="5"/>
    </row>
    <row r="30" spans="2:8" ht="15">
      <c r="B30" s="2" t="s">
        <v>74</v>
      </c>
      <c r="F30" s="5"/>
      <c r="G30" s="5"/>
      <c r="H30" s="5"/>
    </row>
    <row r="31" spans="2:8" ht="14.25">
      <c r="B31" s="1"/>
      <c r="C31" s="1" t="s">
        <v>4</v>
      </c>
      <c r="F31" s="5">
        <v>65921</v>
      </c>
      <c r="G31" s="5"/>
      <c r="H31" s="5">
        <v>65200</v>
      </c>
    </row>
    <row r="32" spans="2:8" ht="14.25">
      <c r="B32" s="1"/>
      <c r="C32" s="1" t="s">
        <v>75</v>
      </c>
      <c r="F32" s="54">
        <v>15134</v>
      </c>
      <c r="G32" s="5"/>
      <c r="H32" s="54">
        <v>15086</v>
      </c>
    </row>
    <row r="33" spans="2:10" ht="14.25">
      <c r="B33" s="1"/>
      <c r="C33" s="1" t="s">
        <v>76</v>
      </c>
      <c r="F33" s="80">
        <v>91221</v>
      </c>
      <c r="G33" s="51"/>
      <c r="H33" s="80">
        <v>84307</v>
      </c>
      <c r="J33" s="46"/>
    </row>
    <row r="34" spans="2:9" ht="14.25">
      <c r="B34" s="1"/>
      <c r="F34" s="37">
        <f>SUM(F31:F33)</f>
        <v>172276</v>
      </c>
      <c r="G34" s="22"/>
      <c r="H34" s="37">
        <f>SUM(H31:H33)</f>
        <v>164593</v>
      </c>
      <c r="I34" s="12"/>
    </row>
    <row r="35" spans="2:10" ht="14.25">
      <c r="B35" s="1" t="s">
        <v>6</v>
      </c>
      <c r="F35" s="44">
        <v>8381</v>
      </c>
      <c r="G35" s="5"/>
      <c r="H35" s="44">
        <v>8248</v>
      </c>
      <c r="J35" s="22"/>
    </row>
    <row r="36" spans="2:10" ht="15">
      <c r="B36" s="2" t="s">
        <v>77</v>
      </c>
      <c r="F36" s="45">
        <f>SUM(F34:F35)</f>
        <v>180657</v>
      </c>
      <c r="G36" s="5"/>
      <c r="H36" s="45">
        <f>SUM(H34:H35)</f>
        <v>172841</v>
      </c>
      <c r="J36" s="47"/>
    </row>
    <row r="37" spans="2:8" ht="15">
      <c r="B37" s="2"/>
      <c r="F37" s="37"/>
      <c r="G37" s="5"/>
      <c r="H37" s="37"/>
    </row>
    <row r="38" spans="2:8" ht="15">
      <c r="B38" s="2" t="s">
        <v>78</v>
      </c>
      <c r="F38" s="37"/>
      <c r="G38" s="5"/>
      <c r="H38" s="37"/>
    </row>
    <row r="39" spans="2:8" ht="14.25">
      <c r="B39" s="15"/>
      <c r="C39" s="1" t="s">
        <v>79</v>
      </c>
      <c r="F39" s="37">
        <v>588</v>
      </c>
      <c r="G39" s="5"/>
      <c r="H39" s="37">
        <v>1188</v>
      </c>
    </row>
    <row r="40" spans="2:8" ht="14.25">
      <c r="B40" s="15"/>
      <c r="C40" s="1" t="s">
        <v>80</v>
      </c>
      <c r="F40" s="37">
        <v>9547</v>
      </c>
      <c r="G40" s="5"/>
      <c r="H40" s="37">
        <v>10061</v>
      </c>
    </row>
    <row r="41" spans="2:8" ht="14.25">
      <c r="B41" s="15"/>
      <c r="C41" s="1" t="s">
        <v>89</v>
      </c>
      <c r="F41" s="44">
        <v>796</v>
      </c>
      <c r="G41" s="5"/>
      <c r="H41" s="44">
        <v>824</v>
      </c>
    </row>
    <row r="42" spans="2:8" ht="15">
      <c r="B42" s="2" t="s">
        <v>81</v>
      </c>
      <c r="F42" s="45">
        <f>SUM(F39:F41)</f>
        <v>10931</v>
      </c>
      <c r="G42" s="5"/>
      <c r="H42" s="45">
        <f>SUM(H39:H41)</f>
        <v>12073</v>
      </c>
    </row>
    <row r="43" spans="2:8" ht="14.25">
      <c r="B43" s="15"/>
      <c r="F43" s="37"/>
      <c r="G43" s="5"/>
      <c r="H43" s="37"/>
    </row>
    <row r="44" spans="2:8" ht="15">
      <c r="B44" s="2" t="s">
        <v>82</v>
      </c>
      <c r="F44" s="51"/>
      <c r="G44" s="5"/>
      <c r="H44" s="51"/>
    </row>
    <row r="45" spans="2:8" ht="14.25">
      <c r="B45" s="15"/>
      <c r="C45" s="1" t="s">
        <v>30</v>
      </c>
      <c r="F45" s="51">
        <v>16880</v>
      </c>
      <c r="G45" s="5"/>
      <c r="H45" s="51">
        <v>14231</v>
      </c>
    </row>
    <row r="46" spans="2:8" ht="14.25">
      <c r="B46" s="15"/>
      <c r="C46" s="1" t="s">
        <v>83</v>
      </c>
      <c r="F46" s="22">
        <v>1200</v>
      </c>
      <c r="G46" s="5"/>
      <c r="H46" s="22">
        <v>600</v>
      </c>
    </row>
    <row r="47" spans="2:8" ht="14.25">
      <c r="B47" s="15"/>
      <c r="C47" s="1" t="s">
        <v>84</v>
      </c>
      <c r="F47" s="6">
        <v>2421</v>
      </c>
      <c r="G47" s="5"/>
      <c r="H47" s="6">
        <v>1306</v>
      </c>
    </row>
    <row r="48" spans="2:8" ht="15">
      <c r="B48" s="2" t="s">
        <v>85</v>
      </c>
      <c r="F48" s="8">
        <f>SUM(F45:F47)</f>
        <v>20501</v>
      </c>
      <c r="G48" s="5"/>
      <c r="H48" s="8">
        <f>SUM(H45:H47)</f>
        <v>16137</v>
      </c>
    </row>
    <row r="49" spans="2:8" ht="14.25">
      <c r="B49" s="1"/>
      <c r="F49" s="5"/>
      <c r="G49" s="5"/>
      <c r="H49" s="5"/>
    </row>
    <row r="50" spans="2:8" ht="15">
      <c r="B50" s="2" t="s">
        <v>86</v>
      </c>
      <c r="F50" s="5">
        <f>F42+F48</f>
        <v>31432</v>
      </c>
      <c r="G50" s="5"/>
      <c r="H50" s="5">
        <f>H42+H48</f>
        <v>28210</v>
      </c>
    </row>
    <row r="51" spans="2:8" ht="14.25">
      <c r="B51" s="1"/>
      <c r="F51" s="22"/>
      <c r="G51" s="5"/>
      <c r="H51" s="22"/>
    </row>
    <row r="52" spans="2:8" ht="15.75" thickBot="1">
      <c r="B52" s="2" t="s">
        <v>87</v>
      </c>
      <c r="F52" s="49">
        <f>F36+F50</f>
        <v>212089</v>
      </c>
      <c r="G52" s="23"/>
      <c r="H52" s="49">
        <f>H36+H50</f>
        <v>201051</v>
      </c>
    </row>
    <row r="53" spans="2:8" ht="15" thickTop="1">
      <c r="B53" s="1"/>
      <c r="F53" s="5"/>
      <c r="G53" s="5"/>
      <c r="H53" s="5"/>
    </row>
    <row r="54" spans="2:8" ht="14.25">
      <c r="B54" s="1"/>
      <c r="F54" s="48"/>
      <c r="G54" s="5"/>
      <c r="H54" s="48"/>
    </row>
    <row r="55" spans="2:8" ht="14.25">
      <c r="B55" s="1" t="s">
        <v>70</v>
      </c>
      <c r="F55" s="55"/>
      <c r="H55" s="55"/>
    </row>
    <row r="56" spans="2:8" ht="15" thickBot="1">
      <c r="B56" s="1" t="s">
        <v>99</v>
      </c>
      <c r="F56" s="81">
        <v>1.31</v>
      </c>
      <c r="H56" s="81">
        <v>1.26</v>
      </c>
    </row>
    <row r="57" ht="15" thickTop="1">
      <c r="B57" s="1"/>
    </row>
    <row r="58" spans="2:8" ht="14.25">
      <c r="B58" s="1"/>
      <c r="F58" s="57"/>
      <c r="H58" s="57"/>
    </row>
    <row r="59" spans="2:8" ht="15" thickBot="1">
      <c r="B59" s="1" t="s">
        <v>63</v>
      </c>
      <c r="F59" s="56">
        <v>1.29</v>
      </c>
      <c r="H59" s="56">
        <v>1.25</v>
      </c>
    </row>
    <row r="60" ht="15" thickTop="1">
      <c r="B60" s="1"/>
    </row>
    <row r="61" ht="14.25">
      <c r="B61" s="1"/>
    </row>
    <row r="62" spans="2:3" ht="14.25">
      <c r="B62" s="1" t="s">
        <v>45</v>
      </c>
      <c r="C62" s="1" t="s">
        <v>46</v>
      </c>
    </row>
    <row r="63" spans="2:3" ht="14.25">
      <c r="B63" s="1"/>
      <c r="C63" s="1" t="s">
        <v>47</v>
      </c>
    </row>
    <row r="64" spans="2:6" ht="14.25">
      <c r="B64" s="1"/>
      <c r="F64" s="31"/>
    </row>
    <row r="65" spans="2:8" ht="14.25">
      <c r="B65" s="52" t="s">
        <v>50</v>
      </c>
      <c r="C65" s="31"/>
      <c r="D65" s="31"/>
      <c r="E65" s="31"/>
      <c r="F65" s="34"/>
      <c r="G65" s="31"/>
      <c r="H65" s="31"/>
    </row>
    <row r="66" spans="2:8" ht="14.25">
      <c r="B66" s="31" t="s">
        <v>112</v>
      </c>
      <c r="C66" s="16"/>
      <c r="D66" s="16"/>
      <c r="E66" s="16"/>
      <c r="F66" s="5"/>
      <c r="G66" s="34"/>
      <c r="H66" s="34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G1440" s="5"/>
      <c r="H1440" s="5"/>
    </row>
    <row r="1441" spans="6:8" ht="14.25">
      <c r="F1441" s="5"/>
      <c r="G1441" s="5"/>
      <c r="H1441" s="5"/>
    </row>
    <row r="1442" spans="6:8" ht="14.25">
      <c r="F1442" s="5"/>
      <c r="G1442" s="5"/>
      <c r="H1442" s="5"/>
    </row>
    <row r="1443" spans="7:8" ht="14.25">
      <c r="G1443" s="5"/>
      <c r="H1443" s="5"/>
    </row>
  </sheetData>
  <mergeCells count="2">
    <mergeCell ref="B1:H1"/>
    <mergeCell ref="B2:H2"/>
  </mergeCells>
  <printOptions horizontalCentered="1"/>
  <pageMargins left="0.5" right="0.13" top="0.17" bottom="0.5" header="0.17" footer="0.5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128" zoomScaleNormal="128" workbookViewId="0" topLeftCell="G22">
      <selection activeCell="A19" sqref="A19"/>
    </sheetView>
  </sheetViews>
  <sheetFormatPr defaultColWidth="9.140625" defaultRowHeight="12.75"/>
  <cols>
    <col min="1" max="1" width="38.7109375" style="24" customWidth="1"/>
    <col min="2" max="2" width="1.8515625" style="5" customWidth="1"/>
    <col min="3" max="3" width="10.421875" style="5" customWidth="1"/>
    <col min="4" max="4" width="1.7109375" style="5" customWidth="1"/>
    <col min="5" max="5" width="20.281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6.8515625" style="5" bestFit="1" customWidth="1"/>
    <col min="10" max="10" width="1.7109375" style="5" customWidth="1"/>
    <col min="11" max="11" width="11.0039062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spans="1:13" ht="28.5" customHeight="1">
      <c r="A1" s="93" t="s">
        <v>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9" ht="33" customHeight="1">
      <c r="A2" s="63"/>
      <c r="B2" s="11"/>
      <c r="C2" s="11"/>
      <c r="D2" s="11"/>
      <c r="E2" s="11"/>
      <c r="F2" s="11"/>
      <c r="G2" s="11"/>
      <c r="H2" s="11"/>
      <c r="I2" s="11"/>
    </row>
    <row r="3" spans="1:6" ht="15" customHeight="1">
      <c r="A3" s="64" t="s">
        <v>25</v>
      </c>
      <c r="B3" s="17"/>
      <c r="C3" s="17"/>
      <c r="D3" s="17"/>
      <c r="E3" s="17"/>
      <c r="F3" s="17"/>
    </row>
    <row r="4" spans="1:6" ht="15" customHeight="1">
      <c r="A4" s="64" t="s">
        <v>117</v>
      </c>
      <c r="B4" s="17"/>
      <c r="C4" s="17"/>
      <c r="D4" s="17"/>
      <c r="E4" s="17"/>
      <c r="F4" s="17"/>
    </row>
    <row r="5" ht="14.25">
      <c r="A5" s="65" t="s">
        <v>11</v>
      </c>
    </row>
    <row r="6" ht="14.25">
      <c r="A6" s="65"/>
    </row>
    <row r="7" spans="1:9" ht="15">
      <c r="A7" s="66"/>
      <c r="C7" s="89" t="s">
        <v>69</v>
      </c>
      <c r="D7" s="92"/>
      <c r="E7" s="92"/>
      <c r="F7" s="92"/>
      <c r="G7" s="92"/>
      <c r="H7" s="92"/>
      <c r="I7" s="92"/>
    </row>
    <row r="8" spans="1:13" ht="15">
      <c r="A8" s="66"/>
      <c r="G8" s="9" t="s">
        <v>42</v>
      </c>
      <c r="I8" s="9" t="s">
        <v>28</v>
      </c>
      <c r="K8" s="9" t="s">
        <v>67</v>
      </c>
      <c r="M8" s="9" t="s">
        <v>28</v>
      </c>
    </row>
    <row r="9" spans="1:13" ht="15">
      <c r="A9" s="66"/>
      <c r="C9" s="9" t="s">
        <v>27</v>
      </c>
      <c r="E9" s="23" t="s">
        <v>43</v>
      </c>
      <c r="G9" s="9" t="s">
        <v>40</v>
      </c>
      <c r="I9" s="9" t="s">
        <v>52</v>
      </c>
      <c r="K9" s="9" t="s">
        <v>68</v>
      </c>
      <c r="M9" s="9" t="s">
        <v>51</v>
      </c>
    </row>
    <row r="10" spans="1:11" ht="15">
      <c r="A10" s="66"/>
      <c r="C10" s="9" t="s">
        <v>26</v>
      </c>
      <c r="E10" s="9" t="s">
        <v>5</v>
      </c>
      <c r="G10" s="9" t="s">
        <v>41</v>
      </c>
      <c r="I10" s="9" t="s">
        <v>51</v>
      </c>
      <c r="K10" s="17"/>
    </row>
    <row r="11" spans="1:11" ht="15">
      <c r="A11" s="66"/>
      <c r="E11" s="9"/>
      <c r="I11" s="17"/>
      <c r="K11" s="17"/>
    </row>
    <row r="12" spans="1:13" ht="15">
      <c r="A12" s="66"/>
      <c r="C12" s="17" t="s">
        <v>2</v>
      </c>
      <c r="E12" s="17" t="s">
        <v>2</v>
      </c>
      <c r="G12" s="17" t="s">
        <v>2</v>
      </c>
      <c r="I12" s="17" t="s">
        <v>2</v>
      </c>
      <c r="K12" s="17" t="s">
        <v>2</v>
      </c>
      <c r="M12" s="17" t="s">
        <v>2</v>
      </c>
    </row>
    <row r="13" ht="15">
      <c r="A13" s="66" t="s">
        <v>120</v>
      </c>
    </row>
    <row r="14" ht="15">
      <c r="A14" s="66"/>
    </row>
    <row r="15" spans="1:13" ht="14.25">
      <c r="A15" s="67" t="s">
        <v>111</v>
      </c>
      <c r="C15" s="22">
        <v>65200</v>
      </c>
      <c r="D15" s="22"/>
      <c r="E15" s="22">
        <v>15086</v>
      </c>
      <c r="F15" s="22"/>
      <c r="G15" s="22">
        <v>84307</v>
      </c>
      <c r="H15" s="22"/>
      <c r="I15" s="5">
        <v>164593</v>
      </c>
      <c r="K15" s="5">
        <v>8248</v>
      </c>
      <c r="M15" s="5">
        <v>172841</v>
      </c>
    </row>
    <row r="16" spans="1:13" ht="14.25">
      <c r="A16" s="61" t="s">
        <v>102</v>
      </c>
      <c r="C16" s="5">
        <v>721</v>
      </c>
      <c r="E16" s="5">
        <v>48</v>
      </c>
      <c r="G16" s="5">
        <v>0</v>
      </c>
      <c r="I16" s="5">
        <f>SUM(C16:G16)</f>
        <v>769</v>
      </c>
      <c r="K16" s="5">
        <v>0</v>
      </c>
      <c r="M16" s="5">
        <f>I16+K16</f>
        <v>769</v>
      </c>
    </row>
    <row r="17" spans="1:13" ht="14.25">
      <c r="A17" s="61" t="s">
        <v>94</v>
      </c>
      <c r="C17" s="5">
        <v>0</v>
      </c>
      <c r="E17" s="5">
        <v>0</v>
      </c>
      <c r="G17" s="51">
        <f>'P&amp;L'!$H$29</f>
        <v>10914</v>
      </c>
      <c r="H17" s="51"/>
      <c r="I17" s="51">
        <f>SUM(C17:G17)</f>
        <v>10914</v>
      </c>
      <c r="J17" s="51"/>
      <c r="K17" s="51">
        <f>'P&amp;L'!$H$30</f>
        <v>612</v>
      </c>
      <c r="L17" s="51"/>
      <c r="M17" s="51">
        <f>I17+K17</f>
        <v>11526</v>
      </c>
    </row>
    <row r="18" spans="1:13" ht="14.25">
      <c r="A18" s="61" t="s">
        <v>95</v>
      </c>
      <c r="C18" s="5">
        <v>0</v>
      </c>
      <c r="E18" s="5">
        <v>0</v>
      </c>
      <c r="G18" s="51">
        <v>-4000</v>
      </c>
      <c r="H18" s="51"/>
      <c r="I18" s="51">
        <f>SUM(C18:G18)</f>
        <v>-4000</v>
      </c>
      <c r="J18" s="51"/>
      <c r="K18" s="51">
        <v>-479</v>
      </c>
      <c r="L18" s="51"/>
      <c r="M18" s="51">
        <f>I18+K18</f>
        <v>-4479</v>
      </c>
    </row>
    <row r="19" spans="1:13" ht="14.25">
      <c r="A19" s="61"/>
      <c r="G19" s="51"/>
      <c r="H19" s="51"/>
      <c r="I19" s="51"/>
      <c r="J19" s="51"/>
      <c r="K19" s="51"/>
      <c r="L19" s="51"/>
      <c r="M19" s="51"/>
    </row>
    <row r="20" spans="1:13" ht="15.75" thickBot="1">
      <c r="A20" s="64" t="s">
        <v>121</v>
      </c>
      <c r="C20" s="7">
        <f>SUM(C15:C19)</f>
        <v>65921</v>
      </c>
      <c r="E20" s="7">
        <f>SUM(E15:E19)</f>
        <v>15134</v>
      </c>
      <c r="G20" s="7">
        <f>SUM(G15:G19)</f>
        <v>91221</v>
      </c>
      <c r="H20" s="51"/>
      <c r="I20" s="7">
        <f>SUM(I15:I19)</f>
        <v>172276</v>
      </c>
      <c r="J20" s="82"/>
      <c r="K20" s="7">
        <f>SUM(K15:K19)</f>
        <v>8381</v>
      </c>
      <c r="L20" s="51"/>
      <c r="M20" s="7">
        <f>SUM(M15:M19)</f>
        <v>180657</v>
      </c>
    </row>
    <row r="21" ht="15" thickTop="1">
      <c r="A21" s="61"/>
    </row>
    <row r="22" ht="14.25">
      <c r="A22" s="61"/>
    </row>
    <row r="23" ht="15">
      <c r="A23" s="64" t="s">
        <v>122</v>
      </c>
    </row>
    <row r="24" spans="1:9" ht="14.25">
      <c r="A24" s="61"/>
      <c r="C24" s="22"/>
      <c r="D24" s="22"/>
      <c r="E24" s="22"/>
      <c r="F24" s="22"/>
      <c r="G24" s="22"/>
      <c r="H24" s="22"/>
      <c r="I24" s="22"/>
    </row>
    <row r="25" spans="1:13" ht="15.75" thickBot="1">
      <c r="A25" s="64" t="s">
        <v>123</v>
      </c>
      <c r="C25" s="60" t="s">
        <v>60</v>
      </c>
      <c r="D25" s="22"/>
      <c r="E25" s="60" t="s">
        <v>60</v>
      </c>
      <c r="F25" s="22"/>
      <c r="G25" s="60" t="s">
        <v>60</v>
      </c>
      <c r="H25" s="22"/>
      <c r="I25" s="60" t="s">
        <v>60</v>
      </c>
      <c r="J25" s="22"/>
      <c r="K25" s="60" t="s">
        <v>60</v>
      </c>
      <c r="L25" s="22"/>
      <c r="M25" s="60" t="s">
        <v>60</v>
      </c>
    </row>
    <row r="26" spans="1:9" ht="15.75" thickTop="1">
      <c r="A26" s="64"/>
      <c r="C26" s="22"/>
      <c r="E26" s="22"/>
      <c r="G26" s="22"/>
      <c r="I26" s="22"/>
    </row>
    <row r="27" spans="1:9" ht="15">
      <c r="A27" s="64"/>
      <c r="C27" s="22"/>
      <c r="E27" s="22"/>
      <c r="G27" s="22"/>
      <c r="I27" s="22"/>
    </row>
    <row r="28" spans="1:9" ht="15">
      <c r="A28" s="64"/>
      <c r="C28" s="22"/>
      <c r="E28" s="22"/>
      <c r="G28" s="22"/>
      <c r="I28" s="22"/>
    </row>
    <row r="29" spans="1:9" ht="14.25">
      <c r="A29" s="62" t="s">
        <v>100</v>
      </c>
      <c r="C29" s="22"/>
      <c r="E29" s="22"/>
      <c r="G29" s="22"/>
      <c r="I29" s="22"/>
    </row>
    <row r="30" spans="1:9" ht="14.25">
      <c r="A30" s="61" t="s">
        <v>104</v>
      </c>
      <c r="C30" s="22"/>
      <c r="E30" s="22"/>
      <c r="G30" s="22"/>
      <c r="I30" s="22"/>
    </row>
    <row r="31" spans="1:9" ht="15">
      <c r="A31" s="64"/>
      <c r="C31" s="22"/>
      <c r="E31" s="22"/>
      <c r="G31" s="22"/>
      <c r="I31" s="22"/>
    </row>
    <row r="32" spans="1:9" ht="15">
      <c r="A32" s="64"/>
      <c r="C32" s="22"/>
      <c r="E32" s="22"/>
      <c r="G32" s="22"/>
      <c r="I32" s="22"/>
    </row>
    <row r="33" spans="1:9" ht="15">
      <c r="A33" s="64"/>
      <c r="C33" s="22"/>
      <c r="E33" s="22"/>
      <c r="G33" s="22"/>
      <c r="I33" s="22"/>
    </row>
    <row r="34" ht="14.25">
      <c r="A34" s="61"/>
    </row>
    <row r="35" ht="14.25">
      <c r="A35" s="68" t="s">
        <v>90</v>
      </c>
    </row>
    <row r="36" ht="14.25">
      <c r="A36" s="69" t="s">
        <v>113</v>
      </c>
    </row>
  </sheetData>
  <mergeCells count="2">
    <mergeCell ref="C7:I7"/>
    <mergeCell ref="A1:M1"/>
  </mergeCells>
  <printOptions horizontalCentered="1"/>
  <pageMargins left="0.53" right="0.13" top="0.32" bottom="0.5" header="0.38" footer="0.5"/>
  <pageSetup fitToHeight="1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9"/>
  <sheetViews>
    <sheetView tabSelected="1" zoomScale="128" zoomScaleNormal="128" workbookViewId="0" topLeftCell="B47">
      <selection activeCell="B6" sqref="B6"/>
    </sheetView>
  </sheetViews>
  <sheetFormatPr defaultColWidth="9.140625" defaultRowHeight="12.75"/>
  <cols>
    <col min="1" max="1" width="2.8515625" style="1" hidden="1" customWidth="1"/>
    <col min="2" max="2" width="2.57421875" style="10" customWidth="1"/>
    <col min="3" max="3" width="3.57421875" style="1" customWidth="1"/>
    <col min="4" max="4" width="60.140625" style="1" customWidth="1"/>
    <col min="5" max="5" width="13.57421875" style="1" customWidth="1"/>
    <col min="6" max="6" width="3.00390625" style="1" customWidth="1"/>
    <col min="7" max="7" width="11.8515625" style="5" customWidth="1"/>
    <col min="8" max="16384" width="9.140625" style="1" customWidth="1"/>
  </cols>
  <sheetData>
    <row r="1" spans="2:7" ht="28.5" customHeight="1">
      <c r="B1" s="91" t="s">
        <v>12</v>
      </c>
      <c r="C1" s="91"/>
      <c r="D1" s="91"/>
      <c r="E1" s="91"/>
      <c r="F1" s="91"/>
      <c r="G1" s="91"/>
    </row>
    <row r="2" spans="2:7" ht="33" customHeight="1">
      <c r="B2" s="88"/>
      <c r="C2" s="88"/>
      <c r="D2" s="88"/>
      <c r="E2" s="88"/>
      <c r="F2" s="88"/>
      <c r="G2" s="88"/>
    </row>
    <row r="3" spans="2:6" ht="15" customHeight="1">
      <c r="B3" s="20" t="s">
        <v>24</v>
      </c>
      <c r="C3" s="19"/>
      <c r="D3" s="19"/>
      <c r="E3" s="19"/>
      <c r="F3" s="19"/>
    </row>
    <row r="4" spans="2:6" ht="15" customHeight="1">
      <c r="B4" s="20" t="s">
        <v>117</v>
      </c>
      <c r="C4" s="19"/>
      <c r="D4" s="19"/>
      <c r="E4" s="19"/>
      <c r="F4" s="19"/>
    </row>
    <row r="5" ht="14.25">
      <c r="B5" s="18" t="s">
        <v>11</v>
      </c>
    </row>
    <row r="6" ht="14.25">
      <c r="B6" s="18"/>
    </row>
    <row r="7" spans="2:7" ht="15">
      <c r="B7" s="18"/>
      <c r="E7" s="89" t="s">
        <v>124</v>
      </c>
      <c r="F7" s="89"/>
      <c r="G7" s="89"/>
    </row>
    <row r="8" spans="5:7" ht="15">
      <c r="E8" s="4">
        <v>39447</v>
      </c>
      <c r="F8" s="4"/>
      <c r="G8" s="4">
        <v>39082</v>
      </c>
    </row>
    <row r="9" spans="5:7" ht="15">
      <c r="E9" s="3" t="s">
        <v>2</v>
      </c>
      <c r="G9" s="9" t="s">
        <v>2</v>
      </c>
    </row>
    <row r="10" ht="15">
      <c r="G10" s="36"/>
    </row>
    <row r="11" ht="14.25">
      <c r="G11" s="43"/>
    </row>
    <row r="12" spans="2:6" ht="15">
      <c r="B12" s="20" t="s">
        <v>38</v>
      </c>
      <c r="E12" s="5"/>
      <c r="F12" s="5"/>
    </row>
    <row r="13" spans="2:7" ht="14.25">
      <c r="B13" s="10" t="s">
        <v>16</v>
      </c>
      <c r="E13" s="5">
        <f>'P&amp;L'!$H$22</f>
        <v>13947</v>
      </c>
      <c r="F13" s="5"/>
      <c r="G13" s="28" t="str">
        <f>'P&amp;L'!$J$22</f>
        <v>N/A</v>
      </c>
    </row>
    <row r="14" spans="2:6" ht="14.25">
      <c r="B14" s="14"/>
      <c r="E14" s="5"/>
      <c r="F14" s="5"/>
    </row>
    <row r="15" spans="2:6" ht="14.25">
      <c r="B15" s="10" t="s">
        <v>61</v>
      </c>
      <c r="E15" s="5"/>
      <c r="F15" s="5"/>
    </row>
    <row r="16" spans="2:8" ht="14.25">
      <c r="B16" s="10" t="s">
        <v>19</v>
      </c>
      <c r="E16" s="41">
        <f>E17-E13</f>
        <v>1084</v>
      </c>
      <c r="F16" s="5"/>
      <c r="G16" s="70" t="str">
        <f>'P&amp;L'!$J$22</f>
        <v>N/A</v>
      </c>
      <c r="H16" s="12"/>
    </row>
    <row r="17" spans="2:9" ht="14.25">
      <c r="B17" s="10" t="s">
        <v>20</v>
      </c>
      <c r="E17" s="5">
        <v>15031</v>
      </c>
      <c r="F17" s="5"/>
      <c r="G17" s="28" t="str">
        <f>'P&amp;L'!$J$22</f>
        <v>N/A</v>
      </c>
      <c r="H17" s="12"/>
      <c r="I17" s="12"/>
    </row>
    <row r="18" spans="2:6" ht="14.25">
      <c r="B18" s="14"/>
      <c r="E18" s="5"/>
      <c r="F18" s="5"/>
    </row>
    <row r="19" spans="2:8" ht="14.25">
      <c r="B19" s="10" t="s">
        <v>21</v>
      </c>
      <c r="C19" s="15"/>
      <c r="E19" s="5"/>
      <c r="F19" s="5"/>
      <c r="H19" s="12"/>
    </row>
    <row r="20" spans="3:7" ht="14.25">
      <c r="C20" s="1" t="s">
        <v>22</v>
      </c>
      <c r="E20" s="5">
        <f>596+858-10421</f>
        <v>-8967</v>
      </c>
      <c r="F20" s="5"/>
      <c r="G20" s="28" t="str">
        <f>'P&amp;L'!$J$22</f>
        <v>N/A</v>
      </c>
    </row>
    <row r="21" spans="3:7" ht="14.25">
      <c r="C21" s="1" t="s">
        <v>23</v>
      </c>
      <c r="E21" s="6">
        <f>1410+1238</f>
        <v>2648</v>
      </c>
      <c r="F21" s="5"/>
      <c r="G21" s="70" t="str">
        <f>'P&amp;L'!$J$22</f>
        <v>N/A</v>
      </c>
    </row>
    <row r="22" spans="2:7" ht="14.25">
      <c r="B22" s="10" t="s">
        <v>97</v>
      </c>
      <c r="E22" s="5">
        <f>SUM(E17:E21)</f>
        <v>8712</v>
      </c>
      <c r="F22" s="5"/>
      <c r="G22" s="28" t="str">
        <f>'P&amp;L'!$J$22</f>
        <v>N/A</v>
      </c>
    </row>
    <row r="23" spans="5:6" ht="14.25">
      <c r="E23" s="5"/>
      <c r="F23" s="5"/>
    </row>
    <row r="24" spans="3:7" ht="14.25">
      <c r="C24" s="1" t="s">
        <v>31</v>
      </c>
      <c r="E24" s="51">
        <f>-1534+23</f>
        <v>-1511</v>
      </c>
      <c r="F24" s="5"/>
      <c r="G24" s="28" t="str">
        <f>'P&amp;L'!$J$22</f>
        <v>N/A</v>
      </c>
    </row>
    <row r="25" spans="3:7" ht="14.25" hidden="1">
      <c r="C25" s="1" t="s">
        <v>48</v>
      </c>
      <c r="E25" s="51">
        <v>0</v>
      </c>
      <c r="F25" s="5"/>
      <c r="G25" s="28" t="str">
        <f>'P&amp;L'!$J$22</f>
        <v>N/A</v>
      </c>
    </row>
    <row r="26" spans="3:7" ht="14.25">
      <c r="C26" s="1" t="s">
        <v>39</v>
      </c>
      <c r="E26" s="51">
        <v>-49</v>
      </c>
      <c r="F26" s="5"/>
      <c r="G26" s="28" t="str">
        <f>'P&amp;L'!$J$22</f>
        <v>N/A</v>
      </c>
    </row>
    <row r="27" spans="3:7" ht="14.25">
      <c r="C27" s="1" t="s">
        <v>32</v>
      </c>
      <c r="E27" s="51">
        <v>502</v>
      </c>
      <c r="F27" s="5"/>
      <c r="G27" s="28" t="str">
        <f>'P&amp;L'!$J$22</f>
        <v>N/A</v>
      </c>
    </row>
    <row r="28" spans="3:7" ht="14.25">
      <c r="C28" s="1" t="s">
        <v>62</v>
      </c>
      <c r="E28" s="51">
        <v>320</v>
      </c>
      <c r="F28" s="5"/>
      <c r="G28" s="28" t="str">
        <f>'P&amp;L'!$J$22</f>
        <v>N/A</v>
      </c>
    </row>
    <row r="29" spans="3:7" ht="14.25">
      <c r="C29" s="1" t="s">
        <v>34</v>
      </c>
      <c r="E29" s="51">
        <v>-77</v>
      </c>
      <c r="F29" s="5"/>
      <c r="G29" s="28" t="str">
        <f>'P&amp;L'!$J$22</f>
        <v>N/A</v>
      </c>
    </row>
    <row r="30" spans="3:7" ht="14.25">
      <c r="C30" s="1" t="s">
        <v>33</v>
      </c>
      <c r="E30" s="5">
        <v>2</v>
      </c>
      <c r="F30" s="5"/>
      <c r="G30" s="28" t="str">
        <f>'P&amp;L'!$J$22</f>
        <v>N/A</v>
      </c>
    </row>
    <row r="31" spans="3:7" ht="14.25">
      <c r="C31" s="15"/>
      <c r="E31" s="6"/>
      <c r="F31" s="5"/>
      <c r="G31" s="6"/>
    </row>
    <row r="32" spans="2:7" ht="14.25">
      <c r="B32" s="10" t="s">
        <v>98</v>
      </c>
      <c r="C32" s="15"/>
      <c r="E32" s="22">
        <f>SUM(E22:E31)</f>
        <v>7899</v>
      </c>
      <c r="F32" s="5"/>
      <c r="G32" s="28" t="str">
        <f>'P&amp;L'!$J$22</f>
        <v>N/A</v>
      </c>
    </row>
    <row r="33" spans="3:6" ht="14.25">
      <c r="C33" s="15"/>
      <c r="E33" s="5"/>
      <c r="F33" s="5"/>
    </row>
    <row r="34" spans="2:6" ht="15">
      <c r="B34" s="20" t="s">
        <v>127</v>
      </c>
      <c r="C34" s="15"/>
      <c r="E34" s="5"/>
      <c r="F34" s="5"/>
    </row>
    <row r="35" spans="2:7" ht="14.25">
      <c r="B35" s="10" t="s">
        <v>126</v>
      </c>
      <c r="E35" s="22">
        <v>4354</v>
      </c>
      <c r="F35" s="22"/>
      <c r="G35" s="28" t="str">
        <f>'P&amp;L'!$J$22</f>
        <v>N/A</v>
      </c>
    </row>
    <row r="36" spans="5:6" ht="14.25">
      <c r="E36" s="22"/>
      <c r="F36" s="22"/>
    </row>
    <row r="37" spans="2:6" ht="15">
      <c r="B37" s="20" t="s">
        <v>54</v>
      </c>
      <c r="E37" s="22"/>
      <c r="F37" s="22"/>
    </row>
    <row r="38" spans="2:7" ht="14.25">
      <c r="B38" s="10" t="s">
        <v>55</v>
      </c>
      <c r="E38" s="22">
        <v>-3711</v>
      </c>
      <c r="F38" s="22"/>
      <c r="G38" s="28" t="str">
        <f>'P&amp;L'!$J$22</f>
        <v>N/A</v>
      </c>
    </row>
    <row r="39" spans="3:7" ht="14.25">
      <c r="C39" s="15"/>
      <c r="E39" s="6"/>
      <c r="F39" s="22"/>
      <c r="G39" s="6"/>
    </row>
    <row r="40" spans="2:7" ht="15">
      <c r="B40" s="20" t="s">
        <v>128</v>
      </c>
      <c r="C40" s="15"/>
      <c r="E40" s="22">
        <f>E32+E35+E38</f>
        <v>8542</v>
      </c>
      <c r="F40" s="22"/>
      <c r="G40" s="28" t="str">
        <f>'P&amp;L'!$J$22</f>
        <v>N/A</v>
      </c>
    </row>
    <row r="41" spans="3:6" ht="14.25">
      <c r="C41" s="15"/>
      <c r="E41" s="22"/>
      <c r="F41" s="22"/>
    </row>
    <row r="42" spans="2:7" ht="15">
      <c r="B42" s="20" t="s">
        <v>109</v>
      </c>
      <c r="C42" s="15"/>
      <c r="E42" s="22">
        <f>'Balance Sheet'!$H$22</f>
        <v>40449</v>
      </c>
      <c r="F42" s="22"/>
      <c r="G42" s="28" t="str">
        <f>'P&amp;L'!$J$22</f>
        <v>N/A</v>
      </c>
    </row>
    <row r="43" spans="3:6" ht="14.25">
      <c r="C43" s="15"/>
      <c r="E43" s="22"/>
      <c r="F43" s="22"/>
    </row>
    <row r="44" spans="2:7" ht="15.75" thickBot="1">
      <c r="B44" s="20" t="s">
        <v>101</v>
      </c>
      <c r="E44" s="7">
        <f>SUM(E40:E43)</f>
        <v>48991</v>
      </c>
      <c r="F44" s="22"/>
      <c r="G44" s="59" t="str">
        <f>'P&amp;L'!$J$22</f>
        <v>N/A</v>
      </c>
    </row>
    <row r="45" spans="5:6" ht="15" thickTop="1">
      <c r="E45" s="22"/>
      <c r="F45" s="22"/>
    </row>
    <row r="46" spans="5:6" ht="14.25">
      <c r="E46" s="22"/>
      <c r="F46" s="22"/>
    </row>
    <row r="47" spans="2:6" ht="14.25">
      <c r="B47" s="62" t="s">
        <v>100</v>
      </c>
      <c r="E47" s="22"/>
      <c r="F47" s="22"/>
    </row>
    <row r="48" spans="2:6" ht="14.25">
      <c r="B48" s="61" t="s">
        <v>105</v>
      </c>
      <c r="E48" s="22"/>
      <c r="F48" s="22"/>
    </row>
    <row r="49" spans="2:6" ht="14.25">
      <c r="B49" s="10" t="s">
        <v>106</v>
      </c>
      <c r="E49" s="22"/>
      <c r="F49" s="22"/>
    </row>
    <row r="50" spans="2:6" ht="14.25">
      <c r="B50" s="14"/>
      <c r="E50" s="22"/>
      <c r="F50" s="22"/>
    </row>
    <row r="51" spans="2:6" ht="14.25">
      <c r="B51" s="32" t="s">
        <v>49</v>
      </c>
      <c r="C51" s="32"/>
      <c r="D51" s="32"/>
      <c r="E51" s="32"/>
      <c r="F51" s="32"/>
    </row>
    <row r="52" spans="2:6" ht="14.25">
      <c r="B52" s="33" t="s">
        <v>114</v>
      </c>
      <c r="C52" s="33"/>
      <c r="D52" s="33"/>
      <c r="E52" s="33"/>
      <c r="F52" s="33"/>
    </row>
    <row r="53" spans="5:6" ht="14.25">
      <c r="E53" s="22"/>
      <c r="F53" s="22"/>
    </row>
    <row r="54" spans="2:6" ht="14.25">
      <c r="B54" s="14"/>
      <c r="E54" s="5"/>
      <c r="F54" s="5"/>
    </row>
    <row r="55" spans="5:6" ht="14.25">
      <c r="E55" s="5"/>
      <c r="F55" s="5"/>
    </row>
    <row r="56" spans="5:6" ht="14.25">
      <c r="E56" s="5"/>
      <c r="F56" s="5"/>
    </row>
    <row r="57" spans="3:6" ht="14.25">
      <c r="C57" s="15"/>
      <c r="E57" s="5"/>
      <c r="F57" s="5"/>
    </row>
    <row r="58" spans="3:6" ht="14.25">
      <c r="C58" s="15"/>
      <c r="E58" s="5"/>
      <c r="F58" s="5"/>
    </row>
    <row r="59" spans="3:6" ht="14.25">
      <c r="C59" s="15"/>
      <c r="E59" s="5"/>
      <c r="F59" s="5"/>
    </row>
    <row r="60" spans="3:6" ht="14.25">
      <c r="C60" s="15"/>
      <c r="E60" s="5"/>
      <c r="F60" s="5"/>
    </row>
    <row r="61" spans="5:6" ht="14.25"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2:6" ht="14.25">
      <c r="B64" s="14"/>
      <c r="E64" s="5"/>
      <c r="F64" s="5"/>
    </row>
    <row r="65" spans="2:6" ht="14.25">
      <c r="B65" s="14"/>
      <c r="E65" s="5"/>
      <c r="F65" s="5"/>
    </row>
    <row r="66" spans="2:6" ht="14.25">
      <c r="B66" s="14"/>
      <c r="E66" s="5"/>
      <c r="F66" s="5"/>
    </row>
    <row r="67" spans="5:6" ht="14.25">
      <c r="E67" s="5"/>
      <c r="F67" s="5"/>
    </row>
    <row r="68" spans="5:6" ht="14.25">
      <c r="E68" s="22"/>
      <c r="F68" s="22"/>
    </row>
    <row r="69" spans="5:6" ht="14.25">
      <c r="E69" s="5"/>
      <c r="F69" s="5"/>
    </row>
    <row r="70" spans="2:6" ht="14.25">
      <c r="B70" s="14"/>
      <c r="E70" s="13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</sheetData>
  <mergeCells count="3">
    <mergeCell ref="B2:G2"/>
    <mergeCell ref="B1:G1"/>
    <mergeCell ref="E7:G7"/>
  </mergeCells>
  <printOptions horizontalCentered="1"/>
  <pageMargins left="0.75" right="0.16" top="0.5" bottom="0.48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Department</dc:creator>
  <cp:keywords/>
  <dc:description/>
  <cp:lastModifiedBy>YS Chong</cp:lastModifiedBy>
  <cp:lastPrinted>2008-02-16T02:34:21Z</cp:lastPrinted>
  <dcterms:created xsi:type="dcterms:W3CDTF">1999-03-13T03:06:08Z</dcterms:created>
  <dcterms:modified xsi:type="dcterms:W3CDTF">2008-02-21T10:15:31Z</dcterms:modified>
  <cp:category/>
  <cp:version/>
  <cp:contentType/>
  <cp:contentStatus/>
</cp:coreProperties>
</file>